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Yedek\Ödüller ve Destekler\2025\Ödüller\TÜSEB\"/>
    </mc:Choice>
  </mc:AlternateContent>
  <bookViews>
    <workbookView xWindow="0" yWindow="0" windowWidth="28800" windowHeight="12195"/>
  </bookViews>
  <sheets>
    <sheet name="BİLİM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5" i="1"/>
  <c r="E14" i="1"/>
  <c r="E16" i="1"/>
  <c r="E11" i="1"/>
  <c r="E9" i="1"/>
  <c r="E7" i="1"/>
  <c r="E6" i="1"/>
  <c r="E5" i="1"/>
  <c r="E4" i="1"/>
  <c r="E21" i="1"/>
  <c r="E19" i="1"/>
  <c r="E44" i="1"/>
  <c r="E43" i="1"/>
  <c r="E40" i="1"/>
  <c r="E41" i="1"/>
  <c r="E39" i="1"/>
  <c r="E38" i="1"/>
  <c r="E36" i="1"/>
  <c r="E35" i="1"/>
  <c r="E34" i="1"/>
  <c r="E33" i="1"/>
  <c r="E31" i="1"/>
  <c r="E30" i="1"/>
  <c r="E29" i="1"/>
  <c r="E27" i="1"/>
  <c r="E26" i="1"/>
  <c r="E25" i="1"/>
  <c r="E23" i="1"/>
  <c r="E45" i="1" l="1"/>
</calcChain>
</file>

<file path=xl/sharedStrings.xml><?xml version="1.0" encoding="utf-8"?>
<sst xmlns="http://schemas.openxmlformats.org/spreadsheetml/2006/main" count="91" uniqueCount="89">
  <si>
    <t>Makale Sayısı</t>
  </si>
  <si>
    <t>Puan</t>
  </si>
  <si>
    <t>Q1*</t>
  </si>
  <si>
    <t>Q2*</t>
  </si>
  <si>
    <t>Q3*</t>
  </si>
  <si>
    <t>Q4*</t>
  </si>
  <si>
    <t>Kitap Sayısı</t>
  </si>
  <si>
    <t>b) BKCI kapsamındaki kitapta bölüm</t>
  </si>
  <si>
    <t>d) Diğer uluslararası/ulusal kitapta bölüm</t>
  </si>
  <si>
    <t>H-İndex</t>
  </si>
  <si>
    <t>Lisansüstü Tez Danışmanlığı</t>
  </si>
  <si>
    <t>Patent/Faydalı Model</t>
  </si>
  <si>
    <t>Bilimsel Kuruluş Üyelikleri ve Görevleri</t>
  </si>
  <si>
    <t>Ödül</t>
  </si>
  <si>
    <t>Poster ve konuşmacı ödülleri yazılmamalıdır.</t>
  </si>
  <si>
    <t>(SCI, SCIE ) Dergi Hakemlik//Editörlük</t>
  </si>
  <si>
    <t>(SCI, SCIE ) Dergi Editörlük</t>
  </si>
  <si>
    <t>(SCI, SCIE) Dergide Yardımcı Editörlük</t>
  </si>
  <si>
    <t>a) BKCI kapsamındaki kitap editörlüğü</t>
  </si>
  <si>
    <t>c) Diğer uluslararası/ulusal kitap editörlüğü</t>
  </si>
  <si>
    <t>a) TR Dizin kapsamındaki dergide yayımlanmış makale</t>
  </si>
  <si>
    <t>Adayın hazırladığı lisansüstü tezlerden üretilmeyen kitabı olmalıdır.</t>
  </si>
  <si>
    <t>b) ESCI veya Scopus kapsamındaki dergide yayımlanmış makale</t>
  </si>
  <si>
    <t xml:space="preserve">Ulusal Makale </t>
  </si>
  <si>
    <t xml:space="preserve">Uluslarararası Makale </t>
  </si>
  <si>
    <t xml:space="preserve">Kitap </t>
  </si>
  <si>
    <t>Atıf</t>
  </si>
  <si>
    <t>a)Adayın toplam atıf sayısı</t>
  </si>
  <si>
    <t>a)Adayın Web of Science’a (WOS) göre h-indeksi yazınız.</t>
  </si>
  <si>
    <t>a)Adayın tezini başarıyla tamamlamış doktora öğrenci sayısı</t>
  </si>
  <si>
    <t>b)Dergide yaptığı  Editörlük sayısı</t>
  </si>
  <si>
    <t>c)Dergide yaptığı Yardımcı Editörlük sayısı</t>
  </si>
  <si>
    <t>a)Ulusal tescillenmiş patent sayısı</t>
  </si>
  <si>
    <t>b)Uluslararası tescillenmiş patent sayısı</t>
  </si>
  <si>
    <t>c)Tescillenmiş faydalı model</t>
  </si>
  <si>
    <t>Ulusal veya uluslararası tescillenmiş patentlerden üreten sağlık konseptine uyan patentler ayrıca puanlandırılacaktır. Bu kapsamda ilgili konsepte uyan patent sayısı "d" başlığına yazılmalıdır.</t>
  </si>
  <si>
    <t>a)Uluslararası dernek/prestijli kuruluş üyeliği sayısı</t>
  </si>
  <si>
    <t>b)Uluslararası derneklerde yönetim kurulu üyeliği sayısı</t>
  </si>
  <si>
    <t>c)Uluslararası toplantıda davetli konuşmacı olma sayısı</t>
  </si>
  <si>
    <t>d)Ulusal dernek/ prestijli kuruluşlarda yönetim kurulu üyeliği sayısı</t>
  </si>
  <si>
    <t>a)Uluslararası Ödül Sayısı</t>
  </si>
  <si>
    <t>b)Ulusal Ödül Sayısı (YÖK, TÜSEB, TÜBİTAK, TÜBA ödülleri geçerlidir.)</t>
  </si>
  <si>
    <t>TAVAN PUAN</t>
  </si>
  <si>
    <t>ÇARPIM DEĞERLERİ</t>
  </si>
  <si>
    <t>i) a bendinden  Q1-Q2 kategoride en az beş makalede başlıca yazar veya corresponding yazar veya senyör yazar olması gerekmektedir.
ii) araştırma veya derleme makalesi olmalıdır.</t>
  </si>
  <si>
    <t>TOPLAM PUAN</t>
  </si>
  <si>
    <t>d)Adayın patentlerinde Üreten Sağlık konsepti dahilinde başarıyla ortaya çıkan tıbbi ürün patenti sayısı (En az Faz 3 klinik araştırma/tıbbi  cihaz-tanı kiti performans çalışma aşaması veya onaylanmış kuruluş/TİTCK'ya sunulmuş ürün dosyası aşamasında olmalıdır.)</t>
  </si>
  <si>
    <t>Bilimsel Araştırma Projesi-A</t>
  </si>
  <si>
    <t>Bilimsel Araştırma Projesi-B</t>
  </si>
  <si>
    <t>Bilimsel Araştırma Projesi-C (Diğer)</t>
  </si>
  <si>
    <t>a) SCIE veya SCI kapsamındaki dergide yayımlanmış makale</t>
  </si>
  <si>
    <r>
      <t>a)</t>
    </r>
    <r>
      <rPr>
        <sz val="11"/>
        <rFont val="Calibri"/>
        <family val="2"/>
        <charset val="162"/>
        <scheme val="minor"/>
      </rPr>
      <t xml:space="preserve">Bilimsel Dergilerde Yapılan </t>
    </r>
    <r>
      <rPr>
        <sz val="11"/>
        <color theme="1"/>
        <rFont val="Calibri"/>
        <family val="2"/>
        <scheme val="minor"/>
      </rPr>
      <t xml:space="preserve">ve TÜSEB'te yaptığı hakemlik sayısı </t>
    </r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</si>
  <si>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</si>
  <si>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</si>
  <si>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</si>
  <si>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</si>
  <si>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</si>
  <si>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</si>
  <si>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</si>
  <si>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</si>
  <si>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</si>
  <si>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</si>
  <si>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C1</t>
  </si>
  <si>
    <t>C2</t>
  </si>
  <si>
    <t>D1</t>
  </si>
  <si>
    <t>E1</t>
  </si>
  <si>
    <t>E2</t>
  </si>
  <si>
    <t>E3</t>
  </si>
  <si>
    <t>F1</t>
  </si>
  <si>
    <t>F2</t>
  </si>
  <si>
    <t>F3</t>
  </si>
  <si>
    <t>G1</t>
  </si>
  <si>
    <t>G2</t>
  </si>
  <si>
    <t>G3</t>
  </si>
  <si>
    <t>G4</t>
  </si>
  <si>
    <t>H1</t>
  </si>
  <si>
    <t>H2</t>
  </si>
  <si>
    <t>H3</t>
  </si>
  <si>
    <t>H4</t>
  </si>
  <si>
    <t>I1</t>
  </si>
  <si>
    <t>I2</t>
  </si>
  <si>
    <t xml:space="preserve">Bilgilendirme:
Bu kategoride E1-a ve E2-b'ye girmeyen ulusal veya uluslararası fonlu başarı ile tamamlanmış projeler yazılabilir. </t>
  </si>
  <si>
    <t>BAŞVURU EKİ KODU</t>
  </si>
  <si>
    <t xml:space="preserve">Bilgilendirme:
Desteklenen projelerde bilimsel-mali rapor hakemliği sayılmalıdır. </t>
  </si>
  <si>
    <t>a)Başarı ile tamamlanmış uluslararası iş birliği içeren Ar-Ge/Ür-Ge bilimsel araştırma projesinde Yürütücü olma sayısı</t>
  </si>
  <si>
    <t>Bilgilendirme:
Uluslararası bilimsel araştırma projesi geniş çapta Ar-Ge/Ür-Ge iş birliği ise bu kategoride puan alabilir.</t>
  </si>
  <si>
    <t>TÜSEB AZİZ SANCAR BİLİM ÖDÜLÜ PERFORMANS ÖLÇÜM DEĞERLENDİRME TABLOSU</t>
  </si>
  <si>
    <t>b)Başarı ile tamamlanmış uluslararası projelerde Araştırmacı veya TÜSEB/TÜBİTAK/Sanayi (öğrenci projesi hariç) bilimsel araştırma projesinde Yürütücü olma sayısı</t>
  </si>
  <si>
    <t>c)Başarı ile tamamlanmış (diğer ulusal veya uluslararası fonlu) bilimsel araştırma projesinde yürütücü veya sorumlu araştırmacı olma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</si>
</sst>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i/>
      <sz val="11"/>
      <color rgb="FFFF000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  <protection hidden="1"/>
    </xf>
    <xf numFmtId="2" fontId="0" fillId="5" borderId="1" xfId="0" applyNumberFormat="1" applyFill="1" applyBorder="1" applyAlignment="1" applyProtection="1">
      <alignment horizontal="center" vertical="center" wrapText="1"/>
      <protection hidden="1"/>
    </xf>
    <xf numFmtId="2" fontId="0" fillId="4" borderId="1" xfId="0" applyNumberForma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D4" sqref="D4:D7"/>
    </sheetView>
  </sheetViews>
  <sheetFormatPr defaultColWidth="24.85546875" defaultRowHeight="15" x14ac:dyDescent="0.25"/>
  <cols>
    <col min="1" max="1" width="9.5703125" style="18" customWidth="1"/>
    <col min="2" max="2" width="25" style="1" customWidth="1"/>
    <col min="3" max="3" width="39.140625" style="1" customWidth="1"/>
    <col min="4" max="4" width="10.140625" style="3" customWidth="1"/>
    <col min="5" max="5" width="17.5703125" style="3" customWidth="1"/>
    <col min="6" max="6" width="13.140625" style="3" customWidth="1"/>
    <col min="7" max="7" width="61.42578125" style="2" customWidth="1"/>
    <col min="8" max="16384" width="24.85546875" style="2"/>
  </cols>
  <sheetData>
    <row r="1" spans="1:6" ht="30.75" customHeight="1" x14ac:dyDescent="0.25">
      <c r="B1" s="26" t="s">
        <v>86</v>
      </c>
      <c r="C1" s="26"/>
      <c r="D1" s="26"/>
      <c r="E1" s="26"/>
      <c r="F1" s="26"/>
    </row>
    <row r="2" spans="1:6" ht="30.75" customHeight="1" x14ac:dyDescent="0.25">
      <c r="A2" s="19" t="s">
        <v>82</v>
      </c>
      <c r="B2" s="7"/>
      <c r="C2" s="7"/>
      <c r="D2" s="8"/>
      <c r="E2" s="8"/>
      <c r="F2" s="8"/>
    </row>
    <row r="3" spans="1:6" ht="44.25" customHeight="1" x14ac:dyDescent="0.25">
      <c r="A3" s="19"/>
      <c r="B3" s="5" t="s">
        <v>24</v>
      </c>
      <c r="C3" s="5" t="s">
        <v>50</v>
      </c>
      <c r="D3" s="4" t="s">
        <v>0</v>
      </c>
      <c r="E3" s="16" t="s">
        <v>1</v>
      </c>
      <c r="F3" s="16" t="s">
        <v>42</v>
      </c>
    </row>
    <row r="4" spans="1:6" ht="30.95" customHeight="1" x14ac:dyDescent="0.25">
      <c r="A4" s="20" t="s">
        <v>52</v>
      </c>
      <c r="B4" s="25" t="s">
        <v>44</v>
      </c>
      <c r="C4" s="6" t="s">
        <v>2</v>
      </c>
      <c r="D4" s="21"/>
      <c r="E4" s="22">
        <f>IF(AND(D4&gt;0,D4&lt;=10),6,IF(D4&gt;10,12,IF(D4=0,0,"")))</f>
        <v>0</v>
      </c>
      <c r="F4" s="9">
        <v>12</v>
      </c>
    </row>
    <row r="5" spans="1:6" ht="30.95" customHeight="1" x14ac:dyDescent="0.25">
      <c r="A5" s="20" t="s">
        <v>53</v>
      </c>
      <c r="B5" s="25"/>
      <c r="C5" s="6" t="s">
        <v>3</v>
      </c>
      <c r="D5" s="21"/>
      <c r="E5" s="22">
        <f>IF(AND(D5&gt;0,D5&lt;=10),3,IF(D5&gt;10,6,IF(D5=0,0,"")))</f>
        <v>0</v>
      </c>
      <c r="F5" s="9">
        <v>6</v>
      </c>
    </row>
    <row r="6" spans="1:6" ht="30.95" customHeight="1" x14ac:dyDescent="0.25">
      <c r="A6" s="20" t="s">
        <v>54</v>
      </c>
      <c r="B6" s="25"/>
      <c r="C6" s="6" t="s">
        <v>4</v>
      </c>
      <c r="D6" s="21"/>
      <c r="E6" s="22">
        <f>IF(AND(D6&gt;0,D6&lt;=10),2,IF(D6&gt;10,4,IF(D6=0,0,"")))</f>
        <v>0</v>
      </c>
      <c r="F6" s="9">
        <v>4</v>
      </c>
    </row>
    <row r="7" spans="1:6" ht="40.5" customHeight="1" x14ac:dyDescent="0.25">
      <c r="A7" s="20" t="s">
        <v>55</v>
      </c>
      <c r="B7" s="25"/>
      <c r="C7" s="6" t="s">
        <v>5</v>
      </c>
      <c r="D7" s="21"/>
      <c r="E7" s="22">
        <f>IF(AND(D7&gt;0,D7&lt;=10),1.5,IF(D7&gt;10,3,IF(D7=0,0,"")))</f>
        <v>0</v>
      </c>
      <c r="F7" s="9">
        <v>3</v>
      </c>
    </row>
    <row r="8" spans="1:6" ht="6.75" customHeight="1" x14ac:dyDescent="0.25">
      <c r="A8" s="20"/>
      <c r="B8" s="5"/>
      <c r="C8" s="5"/>
      <c r="D8" s="10"/>
      <c r="E8" s="22"/>
      <c r="F8" s="9"/>
    </row>
    <row r="9" spans="1:6" ht="30" x14ac:dyDescent="0.25">
      <c r="A9" s="20" t="s">
        <v>56</v>
      </c>
      <c r="B9" s="5"/>
      <c r="C9" s="5" t="s">
        <v>22</v>
      </c>
      <c r="D9" s="21"/>
      <c r="E9" s="22">
        <f>IF(AND(D9&gt;0,D9&lt;=10),1,IF(D9&gt;10,2,IF(D9=0,0,"")))</f>
        <v>0</v>
      </c>
      <c r="F9" s="9">
        <v>2</v>
      </c>
    </row>
    <row r="10" spans="1:6" ht="9" customHeight="1" x14ac:dyDescent="0.25">
      <c r="A10" s="20"/>
      <c r="B10" s="7"/>
      <c r="C10" s="7"/>
      <c r="D10" s="8"/>
      <c r="E10" s="8"/>
      <c r="F10" s="8"/>
    </row>
    <row r="11" spans="1:6" ht="30" x14ac:dyDescent="0.25">
      <c r="A11" s="20" t="s">
        <v>57</v>
      </c>
      <c r="B11" s="5" t="s">
        <v>23</v>
      </c>
      <c r="C11" s="14" t="s">
        <v>20</v>
      </c>
      <c r="D11" s="21"/>
      <c r="E11" s="22">
        <f>IF(AND(D11&gt;0,D11&lt;=10),1,IF(D11&gt;10,2,IF(D11=0,0,"")))</f>
        <v>0</v>
      </c>
      <c r="F11" s="9">
        <v>2</v>
      </c>
    </row>
    <row r="12" spans="1:6" ht="9" customHeight="1" x14ac:dyDescent="0.25">
      <c r="A12" s="20"/>
      <c r="B12" s="7"/>
      <c r="C12" s="7"/>
      <c r="D12" s="8"/>
      <c r="E12" s="8"/>
      <c r="F12" s="8"/>
    </row>
    <row r="13" spans="1:6" ht="30" x14ac:dyDescent="0.25">
      <c r="A13" s="20"/>
      <c r="B13" s="5" t="s">
        <v>25</v>
      </c>
      <c r="C13" s="15" t="s">
        <v>21</v>
      </c>
      <c r="D13" s="4" t="s">
        <v>6</v>
      </c>
      <c r="E13" s="4" t="s">
        <v>1</v>
      </c>
      <c r="F13" s="4"/>
    </row>
    <row r="14" spans="1:6" x14ac:dyDescent="0.25">
      <c r="A14" s="20" t="s">
        <v>58</v>
      </c>
      <c r="B14" s="5"/>
      <c r="C14" s="5" t="s">
        <v>18</v>
      </c>
      <c r="D14" s="21"/>
      <c r="E14" s="22">
        <f>IF(AND(D14&gt;0,D14&lt;=10),3,IF(D14&gt;10,6,IF(D14=0,0,"")))</f>
        <v>0</v>
      </c>
      <c r="F14" s="9">
        <v>6</v>
      </c>
    </row>
    <row r="15" spans="1:6" x14ac:dyDescent="0.25">
      <c r="A15" s="20" t="s">
        <v>59</v>
      </c>
      <c r="B15" s="5"/>
      <c r="C15" s="5" t="s">
        <v>7</v>
      </c>
      <c r="D15" s="21"/>
      <c r="E15" s="22">
        <f>IF(AND(D15&gt;0,D15&lt;=10),2,IF(D15&gt;10,4,IF(D15=0,0,"")))</f>
        <v>0</v>
      </c>
      <c r="F15" s="9">
        <v>4</v>
      </c>
    </row>
    <row r="16" spans="1:6" ht="30" x14ac:dyDescent="0.25">
      <c r="A16" s="20" t="s">
        <v>60</v>
      </c>
      <c r="B16" s="5"/>
      <c r="C16" s="5" t="s">
        <v>19</v>
      </c>
      <c r="D16" s="21"/>
      <c r="E16" s="22">
        <f t="shared" ref="E16" si="0">IF(AND(D16&gt;0,D16&lt;=10),1,IF(D16&gt;10,2,IF(D16=0,0,"")))</f>
        <v>0</v>
      </c>
      <c r="F16" s="9">
        <v>2</v>
      </c>
    </row>
    <row r="17" spans="1:7" x14ac:dyDescent="0.25">
      <c r="A17" s="20" t="s">
        <v>61</v>
      </c>
      <c r="B17" s="5"/>
      <c r="C17" s="5" t="s">
        <v>8</v>
      </c>
      <c r="D17" s="21"/>
      <c r="E17" s="22">
        <f>IF(AND(D17&gt;0,D17&lt;=10),0.5,IF(D17&gt;10,1,IF(D17=0,0,"")))</f>
        <v>0</v>
      </c>
      <c r="F17" s="9">
        <v>1</v>
      </c>
    </row>
    <row r="18" spans="1:7" ht="30" customHeight="1" x14ac:dyDescent="0.25">
      <c r="A18" s="20"/>
      <c r="B18" s="7"/>
      <c r="C18" s="7"/>
      <c r="D18" s="7"/>
      <c r="E18" s="16" t="s">
        <v>1</v>
      </c>
      <c r="F18" s="16" t="s">
        <v>43</v>
      </c>
    </row>
    <row r="19" spans="1:7" ht="21.75" customHeight="1" x14ac:dyDescent="0.25">
      <c r="A19" s="20" t="s">
        <v>62</v>
      </c>
      <c r="B19" s="5" t="s">
        <v>26</v>
      </c>
      <c r="C19" s="5" t="s">
        <v>27</v>
      </c>
      <c r="D19" s="21"/>
      <c r="E19" s="22">
        <f>D19*0.002</f>
        <v>0</v>
      </c>
      <c r="F19" s="9">
        <v>2E-3</v>
      </c>
    </row>
    <row r="20" spans="1:7" ht="7.5" customHeight="1" x14ac:dyDescent="0.25">
      <c r="A20" s="20"/>
      <c r="B20" s="7"/>
      <c r="C20" s="7"/>
      <c r="D20" s="8"/>
      <c r="E20" s="8"/>
      <c r="F20" s="8"/>
    </row>
    <row r="21" spans="1:7" ht="30" x14ac:dyDescent="0.25">
      <c r="A21" s="20" t="s">
        <v>63</v>
      </c>
      <c r="B21" s="5" t="s">
        <v>9</v>
      </c>
      <c r="C21" s="5" t="s">
        <v>28</v>
      </c>
      <c r="D21" s="21"/>
      <c r="E21" s="22">
        <f>D21*0.5</f>
        <v>0</v>
      </c>
      <c r="F21" s="9">
        <v>0.5</v>
      </c>
    </row>
    <row r="22" spans="1:7" ht="9" customHeight="1" x14ac:dyDescent="0.25">
      <c r="A22" s="20"/>
      <c r="B22" s="7"/>
      <c r="C22" s="7"/>
      <c r="D22" s="8"/>
      <c r="E22" s="8"/>
      <c r="F22" s="8"/>
    </row>
    <row r="23" spans="1:7" ht="30" x14ac:dyDescent="0.25">
      <c r="A23" s="20" t="s">
        <v>64</v>
      </c>
      <c r="B23" s="5" t="s">
        <v>10</v>
      </c>
      <c r="C23" s="5" t="s">
        <v>29</v>
      </c>
      <c r="D23" s="21"/>
      <c r="E23" s="22">
        <f>D23</f>
        <v>0</v>
      </c>
      <c r="F23" s="9">
        <v>1</v>
      </c>
    </row>
    <row r="24" spans="1:7" ht="9" customHeight="1" x14ac:dyDescent="0.25">
      <c r="A24" s="20"/>
      <c r="B24" s="7"/>
      <c r="C24" s="7"/>
      <c r="D24" s="8"/>
      <c r="E24" s="8"/>
      <c r="F24" s="8"/>
    </row>
    <row r="25" spans="1:7" ht="45" x14ac:dyDescent="0.25">
      <c r="A25" s="20" t="s">
        <v>65</v>
      </c>
      <c r="B25" s="5" t="s">
        <v>47</v>
      </c>
      <c r="C25" s="5" t="s">
        <v>84</v>
      </c>
      <c r="D25" s="21"/>
      <c r="E25" s="22">
        <f>D25*12</f>
        <v>0</v>
      </c>
      <c r="F25" s="9">
        <v>12</v>
      </c>
      <c r="G25" s="17" t="s">
        <v>85</v>
      </c>
    </row>
    <row r="26" spans="1:7" ht="75" x14ac:dyDescent="0.25">
      <c r="A26" s="20" t="s">
        <v>66</v>
      </c>
      <c r="B26" s="5" t="s">
        <v>48</v>
      </c>
      <c r="C26" s="5" t="s">
        <v>87</v>
      </c>
      <c r="D26" s="21"/>
      <c r="E26" s="22">
        <f>D26*6</f>
        <v>0</v>
      </c>
      <c r="F26" s="9">
        <v>6</v>
      </c>
    </row>
    <row r="27" spans="1:7" ht="60" x14ac:dyDescent="0.25">
      <c r="A27" s="20" t="s">
        <v>67</v>
      </c>
      <c r="B27" s="5" t="s">
        <v>49</v>
      </c>
      <c r="C27" s="5" t="s">
        <v>88</v>
      </c>
      <c r="D27" s="21"/>
      <c r="E27" s="22">
        <f>D27*4</f>
        <v>0</v>
      </c>
      <c r="F27" s="9">
        <v>4</v>
      </c>
      <c r="G27" s="17" t="s">
        <v>81</v>
      </c>
    </row>
    <row r="28" spans="1:7" ht="9" customHeight="1" x14ac:dyDescent="0.25">
      <c r="A28" s="20"/>
      <c r="B28" s="7"/>
      <c r="C28" s="7"/>
      <c r="D28" s="8"/>
      <c r="E28" s="8"/>
      <c r="F28" s="8"/>
    </row>
    <row r="29" spans="1:7" ht="30" x14ac:dyDescent="0.25">
      <c r="A29" s="20" t="s">
        <v>68</v>
      </c>
      <c r="B29" s="5" t="s">
        <v>15</v>
      </c>
      <c r="C29" s="5" t="s">
        <v>51</v>
      </c>
      <c r="D29" s="21"/>
      <c r="E29" s="23">
        <f>D29*0.05</f>
        <v>0</v>
      </c>
      <c r="F29" s="9">
        <v>0.05</v>
      </c>
      <c r="G29" s="17" t="s">
        <v>83</v>
      </c>
    </row>
    <row r="30" spans="1:7" x14ac:dyDescent="0.25">
      <c r="A30" s="20" t="s">
        <v>69</v>
      </c>
      <c r="B30" s="5" t="s">
        <v>16</v>
      </c>
      <c r="C30" s="5" t="s">
        <v>30</v>
      </c>
      <c r="D30" s="21"/>
      <c r="E30" s="23">
        <f>D30*0.5</f>
        <v>0</v>
      </c>
      <c r="F30" s="9">
        <v>0.5</v>
      </c>
    </row>
    <row r="31" spans="1:7" ht="30" x14ac:dyDescent="0.25">
      <c r="A31" s="20" t="s">
        <v>70</v>
      </c>
      <c r="B31" s="5" t="s">
        <v>17</v>
      </c>
      <c r="C31" s="5" t="s">
        <v>31</v>
      </c>
      <c r="D31" s="21"/>
      <c r="E31" s="23">
        <f>D31*0.5</f>
        <v>0</v>
      </c>
      <c r="F31" s="9">
        <v>0.5</v>
      </c>
    </row>
    <row r="32" spans="1:7" ht="9" customHeight="1" x14ac:dyDescent="0.25">
      <c r="A32" s="20"/>
      <c r="B32" s="7"/>
      <c r="C32" s="7"/>
      <c r="D32" s="8"/>
      <c r="E32" s="8"/>
      <c r="F32" s="8"/>
    </row>
    <row r="33" spans="1:6" x14ac:dyDescent="0.25">
      <c r="A33" s="20" t="s">
        <v>71</v>
      </c>
      <c r="B33" s="5" t="s">
        <v>11</v>
      </c>
      <c r="C33" s="5" t="s">
        <v>32</v>
      </c>
      <c r="D33" s="21"/>
      <c r="E33" s="22">
        <f>D33*3</f>
        <v>0</v>
      </c>
      <c r="F33" s="9">
        <v>3</v>
      </c>
    </row>
    <row r="34" spans="1:6" x14ac:dyDescent="0.25">
      <c r="A34" s="20" t="s">
        <v>72</v>
      </c>
      <c r="B34" s="27" t="s">
        <v>35</v>
      </c>
      <c r="C34" s="5" t="s">
        <v>33</v>
      </c>
      <c r="D34" s="21"/>
      <c r="E34" s="22">
        <f>D34*6</f>
        <v>0</v>
      </c>
      <c r="F34" s="9">
        <v>6</v>
      </c>
    </row>
    <row r="35" spans="1:6" x14ac:dyDescent="0.25">
      <c r="A35" s="20" t="s">
        <v>73</v>
      </c>
      <c r="B35" s="28"/>
      <c r="C35" s="5" t="s">
        <v>34</v>
      </c>
      <c r="D35" s="21"/>
      <c r="E35" s="22">
        <f>D35*1</f>
        <v>0</v>
      </c>
      <c r="F35" s="9">
        <v>1</v>
      </c>
    </row>
    <row r="36" spans="1:6" ht="105" x14ac:dyDescent="0.25">
      <c r="A36" s="20" t="s">
        <v>74</v>
      </c>
      <c r="B36" s="29"/>
      <c r="C36" s="5" t="s">
        <v>46</v>
      </c>
      <c r="D36" s="21"/>
      <c r="E36" s="22">
        <f>D36*6</f>
        <v>0</v>
      </c>
      <c r="F36" s="9">
        <v>6</v>
      </c>
    </row>
    <row r="37" spans="1:6" ht="9" customHeight="1" x14ac:dyDescent="0.25">
      <c r="A37" s="20"/>
      <c r="B37" s="7"/>
      <c r="C37" s="7"/>
      <c r="D37" s="8"/>
      <c r="E37" s="8"/>
      <c r="F37" s="8"/>
    </row>
    <row r="38" spans="1:6" ht="30" x14ac:dyDescent="0.25">
      <c r="A38" s="20" t="s">
        <v>75</v>
      </c>
      <c r="B38" s="5" t="s">
        <v>12</v>
      </c>
      <c r="C38" s="5" t="s">
        <v>36</v>
      </c>
      <c r="D38" s="21"/>
      <c r="E38" s="22">
        <f>D38*1</f>
        <v>0</v>
      </c>
      <c r="F38" s="9">
        <v>1</v>
      </c>
    </row>
    <row r="39" spans="1:6" ht="30" x14ac:dyDescent="0.25">
      <c r="A39" s="20" t="s">
        <v>76</v>
      </c>
      <c r="B39" s="5"/>
      <c r="C39" s="5" t="s">
        <v>37</v>
      </c>
      <c r="D39" s="21"/>
      <c r="E39" s="22">
        <f>D39*1</f>
        <v>0</v>
      </c>
      <c r="F39" s="9">
        <v>1</v>
      </c>
    </row>
    <row r="40" spans="1:6" ht="30" x14ac:dyDescent="0.25">
      <c r="A40" s="20" t="s">
        <v>77</v>
      </c>
      <c r="B40" s="5"/>
      <c r="C40" s="5" t="s">
        <v>38</v>
      </c>
      <c r="D40" s="21"/>
      <c r="E40" s="22">
        <f>D40*0.2</f>
        <v>0</v>
      </c>
      <c r="F40" s="9">
        <v>0.2</v>
      </c>
    </row>
    <row r="41" spans="1:6" ht="30" x14ac:dyDescent="0.25">
      <c r="A41" s="20" t="s">
        <v>78</v>
      </c>
      <c r="B41" s="5"/>
      <c r="C41" s="5" t="s">
        <v>39</v>
      </c>
      <c r="D41" s="21"/>
      <c r="E41" s="22">
        <f>D41*1</f>
        <v>0</v>
      </c>
      <c r="F41" s="9">
        <v>1</v>
      </c>
    </row>
    <row r="42" spans="1:6" ht="9" customHeight="1" x14ac:dyDescent="0.25">
      <c r="A42" s="20"/>
      <c r="B42" s="7"/>
      <c r="C42" s="7"/>
      <c r="D42" s="8"/>
      <c r="E42" s="8"/>
      <c r="F42" s="8"/>
    </row>
    <row r="43" spans="1:6" x14ac:dyDescent="0.25">
      <c r="A43" s="20" t="s">
        <v>79</v>
      </c>
      <c r="B43" s="5" t="s">
        <v>13</v>
      </c>
      <c r="C43" s="5" t="s">
        <v>40</v>
      </c>
      <c r="D43" s="21"/>
      <c r="E43" s="22">
        <f>D43*2</f>
        <v>0</v>
      </c>
      <c r="F43" s="9">
        <v>2</v>
      </c>
    </row>
    <row r="44" spans="1:6" ht="30" x14ac:dyDescent="0.25">
      <c r="A44" s="20" t="s">
        <v>80</v>
      </c>
      <c r="B44" s="5" t="s">
        <v>14</v>
      </c>
      <c r="C44" s="5" t="s">
        <v>41</v>
      </c>
      <c r="D44" s="21"/>
      <c r="E44" s="22">
        <f>D44*1</f>
        <v>0</v>
      </c>
      <c r="F44" s="9">
        <v>1</v>
      </c>
    </row>
    <row r="45" spans="1:6" ht="27" customHeight="1" x14ac:dyDescent="0.25">
      <c r="E45" s="24">
        <f>SUM(E4:E44)</f>
        <v>0</v>
      </c>
    </row>
    <row r="46" spans="1:6" x14ac:dyDescent="0.25">
      <c r="E46" s="11" t="s">
        <v>45</v>
      </c>
    </row>
    <row r="48" spans="1:6" x14ac:dyDescent="0.25">
      <c r="D48" s="12"/>
      <c r="E48" s="13"/>
    </row>
  </sheetData>
  <sheetProtection algorithmName="SHA-512" hashValue="R3EMj0+RHdmoJCCoARMF/kiDiaxBeD3OvfRKFxboNEtinOlEOZ4tAgIKv7VmDveqtFR1DnKOLp4MhfYbR7qtdA==" saltValue="wkvMftlwKD0xaHTy6pz0qg==" spinCount="100000" sheet="1" formatCells="0" selectLockedCells="1"/>
  <mergeCells count="3">
    <mergeCell ref="B4:B7"/>
    <mergeCell ref="B1:F1"/>
    <mergeCell ref="B34:B36"/>
  </mergeCells>
  <dataValidations count="1">
    <dataValidation type="whole" allowBlank="1" showInputMessage="1" showErrorMessage="1" sqref="D9 D11 D14:D17 D19 D21 D23 D25:D27 D29:D31 D33:D36 D38:D41 D43:D44 D4:D7">
      <formula1>0</formula1>
      <formula2>100000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BİLİM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Muazzez Cagla Bilgici</dc:creator>
  <cp:lastModifiedBy>ACER</cp:lastModifiedBy>
  <dcterms:created xsi:type="dcterms:W3CDTF">2015-06-05T18:19:34Z</dcterms:created>
  <dcterms:modified xsi:type="dcterms:W3CDTF">2025-05-07T07:38:52Z</dcterms:modified>
</cp:coreProperties>
</file>